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kasutaja\PPP\Projektid\Pääste toetusvoor 01102025\"/>
    </mc:Choice>
  </mc:AlternateContent>
  <bookViews>
    <workbookView xWindow="0" yWindow="0" windowWidth="19200" windowHeight="6060"/>
  </bookViews>
  <sheets>
    <sheet name="Sheet1" sheetId="1" r:id="rId1"/>
  </sheets>
  <definedNames>
    <definedName name="_Hlk102996774" localSheetId="0">Sheet1!$A$1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0" i="1" l="1"/>
  <c r="G40" i="1" s="1"/>
  <c r="C41" i="1"/>
  <c r="E39" i="1"/>
  <c r="G39" i="1" s="1"/>
  <c r="B41" i="1"/>
  <c r="D41" i="1"/>
  <c r="F40" i="1" l="1"/>
  <c r="I39" i="1"/>
  <c r="F39" i="1"/>
  <c r="G41" i="1"/>
  <c r="F43" i="1" s="1"/>
  <c r="E41" i="1"/>
  <c r="F41" i="1" l="1"/>
</calcChain>
</file>

<file path=xl/sharedStrings.xml><?xml version="1.0" encoding="utf-8"?>
<sst xmlns="http://schemas.openxmlformats.org/spreadsheetml/2006/main" count="76" uniqueCount="69">
  <si>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</si>
  <si>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</si>
  <si>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</si>
  <si>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</si>
  <si>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</si>
  <si>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</si>
  <si>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</si>
  <si>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</si>
  <si>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</si>
  <si>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</si>
  <si>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</si>
  <si>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</si>
  <si>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</si>
  <si>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</si>
  <si>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</si>
  <si>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</si>
  <si>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</si>
  <si>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</si>
  <si>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</si>
  <si>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</si>
  <si>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</si>
  <si>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</si>
  <si>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</si>
  <si>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</si>
  <si>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</si>
  <si>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</si>
  <si>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</si>
  <si>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</si>
  <si>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</si>
  <si>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</si>
  <si>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</si>
  <si>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</si>
  <si>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</si>
  <si>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</si>
  <si>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</si>
  <si>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</si>
  <si>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</si>
  <si>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</si>
  <si>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</si>
  <si>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</si>
  <si>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</si>
  <si>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</si>
  <si>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</si>
  <si>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</si>
  <si>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Kuivatuskapp</t>
  </si>
  <si>
    <t>Tenthall 60m2 koos paigaldusega</t>
  </si>
  <si>
    <t>Projekti omafinantseeringu tagab MTÜ Puurmani Priitahtlik Päästeselts oma vahenditest. Oleme valmis tagama omafinantseeringu 25% ulatuses.</t>
  </si>
  <si>
    <t>Kuivatuskapi hinnapakkumiste küsimine - Heatline OÜ, Unimak Grupp, Profiseadmete OÜ.</t>
  </si>
  <si>
    <t>Tenthalli hinnapakkumiste küsimine - AA Arlina OÜ, Wiola Eesti OÜ.</t>
  </si>
  <si>
    <t>hiljemalt 01.10.2025</t>
  </si>
  <si>
    <t>Taotluse esitamine Päästeametile.</t>
  </si>
  <si>
    <t>Kuivatuskapi soetamine Heatline OÜ-lt. Soodsaim pakkumus.</t>
  </si>
  <si>
    <t>Tenthalli soetamine ja paigaldamine AA Arina OÜ-lt. Soodsaim pakkumus.</t>
  </si>
  <si>
    <t>hiljemalt 15.01.2026</t>
  </si>
  <si>
    <t>Aruande esitamine Päästeametile.</t>
  </si>
  <si>
    <t>Päästevõimekuse tõstmine ja tööohutuse parandamine</t>
  </si>
  <si>
    <t>MTÜ Puurmani Priitahtlik Päästeselts</t>
  </si>
  <si>
    <t>EE817700771001299864</t>
  </si>
  <si>
    <t>Tallinna mnt 6/1 Puurmani alevik Põltsamaa vald 49014 Jõgevamaa</t>
  </si>
  <si>
    <t>Villu Sinimets</t>
  </si>
  <si>
    <t>puurmanipp@gmail.com</t>
  </si>
  <si>
    <t>Hinnapakkumiseks täidetud kodulehe kontaktivorm 22.08.2025. Profiseadmete OÜ 25.08.2025 hinnapakkumine nr 2727 summas 4227,15€.</t>
  </si>
  <si>
    <t>Hinnapakkumiseks tehtud päring kodulehelt 22.08.2025. Heatline OÜ 18.09.2025 pakkumine nr 25203 summas 2653,60€. VALISIME SOODSAMA PAKKUMISE, MIS KATAB SELTSI VAJADUSED.</t>
  </si>
  <si>
    <t>Hinnapakkumiseks tehtud päring kodulehelt 22.08.2025. Unimak Grupp OÜ 22.08.2025 pakkumine summas 6720,80€ ning 27.08.2025 pakkumine summas 5890,00€.</t>
  </si>
  <si>
    <t>Tenthall koos paigaldusega</t>
  </si>
  <si>
    <t>Hinnapakkumine küsitud otse e-kirja teel 09.09.2025. AA Arlina OÜ 11.09.2025 pakkumine nr 2025236 summas 15 449,16€. Hind sisaldab: viilhall 60m2, tööstuslik tõstuks käiguuksega, seltsi logo küljeseinal, transporti ja paigaldustöid. VALISIME SOODSAMA PAKKUMISE.</t>
  </si>
  <si>
    <t>Hinnapakkumine küsitud otse e-kirja teel 08.09.2025. Wiola Eesti OÜ 16.09.2025 pakkumine nr 1369-3 summas 15934,00€. Hind sisaldab: viilhall 60m2, tööstuslik tõstuks käiguuksega, seltsi logo küljeseinal, transporti ja paigaldustöid.</t>
  </si>
  <si>
    <t>Projekti eesmärk on võimestada vabatahtliku päästeseltsi tegevust, et tagada päästetegevuse operatiivne võimekus ja organisatsiooni jätkusuutlikkus. Selts on arenev ning osutab järjest enam lisateenuseid vastavalt Päästeametiga sõlmitud lepingule. Soetatud on päästevarustust (kriisivalmiduse võimekuse inventar, paat, haagised (OLME, kütus)). Oleme allkirjastanud lepingu konteinerauto võõrandamiseks Päästeametilt. Kogu päästetehnika ja -varustus ei mahu olemasoleva depoo ruumidesse ära. Selleks soetatakse ilmastikukindel tenthall inventari hoiustamiseks ning depooruumidesse spetsiaalne kuivatuskapp päästeriiete ja -jalanõude kuivatamiseks. Kuivatuskapi vajadus tuleneb sellest, et meie vabatahtlikel puudub vahetuskomplekt päästeriideid, et olla valmis reageerima järgmistele sündmustele. Tenthall tagab varustuse turvalise säilitamise ja kiire kättesaadavuse, kuivatuskapid aga parandavad tööohutust, vähendavad niiskusest tingitud terviseriske ning pikendavad isikukaitsevahendite eluiga.</t>
  </si>
  <si>
    <t>oktoober-detsember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</si>
</sst>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sz val="11"/>
      <color theme="1"/>
      <name val="Apots narrow"/>
      <charset val="186"/>
    </font>
    <font>
      <sz val="11"/>
      <color theme="1"/>
      <name val="Aptos Narrow"/>
      <charset val="186"/>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s>
  <cellStyleXfs count="2">
    <xf numFmtId="0" fontId="0" fillId="0" borderId="0"/>
    <xf numFmtId="0" fontId="13" fillId="0" borderId="0" applyNumberFormat="0" applyFill="0" applyBorder="0" applyAlignment="0" applyProtection="0"/>
  </cellStyleXfs>
  <cellXfs count="91">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26" xfId="0" applyFont="1" applyBorder="1" applyAlignment="1">
      <alignment vertical="top"/>
    </xf>
    <xf numFmtId="0" fontId="4" fillId="0" borderId="27" xfId="0" applyFont="1" applyBorder="1" applyAlignment="1">
      <alignment horizontal="left" vertical="top" wrapText="1"/>
    </xf>
    <xf numFmtId="0" fontId="4" fillId="0" borderId="27" xfId="0" applyFont="1" applyBorder="1" applyAlignment="1">
      <alignment vertical="top" wrapText="1"/>
    </xf>
    <xf numFmtId="0" fontId="4" fillId="0" borderId="28" xfId="0" applyFont="1" applyBorder="1" applyAlignment="1">
      <alignment vertical="top" wrapText="1"/>
    </xf>
    <xf numFmtId="0" fontId="4" fillId="0" borderId="26"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4" xfId="0" applyBorder="1"/>
    <xf numFmtId="0" fontId="0" fillId="0" borderId="2" xfId="0" applyBorder="1"/>
    <xf numFmtId="1" fontId="0" fillId="0" borderId="35" xfId="0" applyNumberFormat="1" applyBorder="1"/>
    <xf numFmtId="1" fontId="0" fillId="0" borderId="30" xfId="0" applyNumberFormat="1" applyBorder="1"/>
    <xf numFmtId="14" fontId="0" fillId="2" borderId="21" xfId="0" applyNumberFormat="1" applyFill="1" applyBorder="1"/>
    <xf numFmtId="0" fontId="0" fillId="2" borderId="1" xfId="0" applyFill="1" applyBorder="1"/>
    <xf numFmtId="0" fontId="0" fillId="2" borderId="20" xfId="0" applyFill="1" applyBorder="1" applyAlignment="1">
      <alignment horizontal="center" wrapText="1"/>
    </xf>
    <xf numFmtId="0" fontId="0" fillId="2" borderId="20" xfId="0" applyFill="1" applyBorder="1"/>
    <xf numFmtId="0" fontId="0" fillId="2" borderId="29" xfId="0" applyFill="1" applyBorder="1"/>
    <xf numFmtId="0" fontId="0" fillId="2" borderId="30" xfId="0" applyFill="1" applyBorder="1"/>
    <xf numFmtId="0" fontId="4" fillId="0" borderId="4" xfId="0" applyFont="1" applyBorder="1"/>
    <xf numFmtId="0" fontId="10" fillId="0" borderId="27" xfId="0" applyFont="1" applyBorder="1"/>
    <xf numFmtId="0" fontId="10" fillId="0" borderId="31" xfId="0" applyFont="1" applyBorder="1"/>
    <xf numFmtId="17" fontId="0" fillId="2" borderId="20" xfId="0" applyNumberFormat="1" applyFill="1" applyBorder="1" applyAlignment="1">
      <alignment horizontal="center" wrapText="1"/>
    </xf>
    <xf numFmtId="14" fontId="0" fillId="2" borderId="20" xfId="0" applyNumberFormat="1" applyFill="1" applyBorder="1" applyAlignment="1">
      <alignment horizontal="center" wrapText="1"/>
    </xf>
    <xf numFmtId="0" fontId="12" fillId="2" borderId="1" xfId="0" applyFont="1" applyFill="1" applyBorder="1"/>
    <xf numFmtId="3" fontId="0" fillId="2" borderId="16" xfId="0" applyNumberFormat="1" applyFill="1" applyBorder="1"/>
    <xf numFmtId="0" fontId="13" fillId="2" borderId="24" xfId="1" applyFill="1" applyBorder="1"/>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11" fillId="2" borderId="0" xfId="0" applyFont="1" applyFill="1" applyAlignment="1">
      <alignment vertical="top" wrapText="1"/>
    </xf>
    <xf numFmtId="0" fontId="11" fillId="2" borderId="40" xfId="0" applyFont="1" applyFill="1" applyBorder="1" applyAlignment="1">
      <alignment vertical="top"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37" xfId="0" applyFont="1" applyBorder="1" applyAlignment="1">
      <alignment horizontal="right" wrapText="1"/>
    </xf>
    <xf numFmtId="0" fontId="4" fillId="0" borderId="38" xfId="0" applyFont="1" applyBorder="1" applyAlignment="1">
      <alignment horizontal="right" wrapText="1"/>
    </xf>
    <xf numFmtId="0" fontId="4" fillId="0" borderId="39" xfId="0" applyFont="1" applyBorder="1" applyAlignment="1">
      <alignment horizontal="right" wrapText="1"/>
    </xf>
    <xf numFmtId="0" fontId="0" fillId="2" borderId="20" xfId="0" applyFill="1" applyBorder="1" applyAlignment="1">
      <alignment horizontal="left" vertical="top"/>
    </xf>
    <xf numFmtId="0" fontId="0" fillId="2" borderId="1" xfId="0" applyFill="1" applyBorder="1" applyAlignment="1">
      <alignment horizontal="left" vertical="top"/>
    </xf>
    <xf numFmtId="0" fontId="0" fillId="2" borderId="1" xfId="0" applyFill="1" applyBorder="1" applyAlignment="1">
      <alignment horizontal="left" vertical="top" wrapText="1"/>
    </xf>
    <xf numFmtId="0" fontId="0" fillId="2" borderId="23" xfId="0" applyFill="1" applyBorder="1" applyAlignment="1">
      <alignment horizontal="left" vertical="top" wrapText="1"/>
    </xf>
    <xf numFmtId="0" fontId="0" fillId="2" borderId="23" xfId="0" applyFill="1" applyBorder="1" applyAlignment="1">
      <alignment horizontal="left" vertical="top"/>
    </xf>
    <xf numFmtId="0" fontId="0" fillId="2" borderId="2" xfId="0" applyFill="1" applyBorder="1" applyAlignment="1">
      <alignment horizontal="left" vertical="top"/>
    </xf>
    <xf numFmtId="0" fontId="0" fillId="0" borderId="3" xfId="0" applyBorder="1" applyAlignment="1">
      <alignment horizontal="left" vertical="top"/>
    </xf>
    <xf numFmtId="0" fontId="0" fillId="0" borderId="15" xfId="0" applyBorder="1" applyAlignment="1">
      <alignment horizontal="left" vertical="top"/>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10" xfId="0" applyFill="1" applyBorder="1" applyAlignment="1">
      <alignment horizontal="left" vertical="top" wrapText="1"/>
    </xf>
    <xf numFmtId="0" fontId="4" fillId="0" borderId="19" xfId="0" applyFont="1" applyBorder="1" applyAlignment="1">
      <alignment horizontal="right" wrapText="1"/>
    </xf>
    <xf numFmtId="0" fontId="4" fillId="0" borderId="32" xfId="0" applyFont="1" applyBorder="1" applyAlignment="1">
      <alignment horizontal="right" wrapText="1"/>
    </xf>
    <xf numFmtId="0" fontId="0" fillId="0" borderId="32" xfId="0" applyBorder="1" applyAlignment="1">
      <alignment horizontal="left" wrapText="1"/>
    </xf>
    <xf numFmtId="0" fontId="0" fillId="2" borderId="27" xfId="0" applyFill="1" applyBorder="1" applyAlignment="1">
      <alignment horizontal="left" vertical="top" wrapText="1"/>
    </xf>
    <xf numFmtId="0" fontId="0" fillId="2" borderId="28" xfId="0" applyFill="1" applyBorder="1" applyAlignment="1">
      <alignment horizontal="left" vertical="top" wrapText="1"/>
    </xf>
    <xf numFmtId="0" fontId="3" fillId="0" borderId="32" xfId="0" applyFont="1" applyBorder="1" applyAlignment="1">
      <alignment horizontal="left" wrapText="1"/>
    </xf>
    <xf numFmtId="0" fontId="4" fillId="0" borderId="19" xfId="0" applyFont="1" applyBorder="1" applyAlignment="1">
      <alignment horizontal="right"/>
    </xf>
    <xf numFmtId="0" fontId="4" fillId="0" borderId="36" xfId="0" applyFont="1" applyBorder="1" applyAlignment="1">
      <alignment horizontal="right"/>
    </xf>
    <xf numFmtId="0" fontId="4" fillId="2" borderId="37" xfId="0" applyFont="1" applyFill="1" applyBorder="1" applyAlignment="1">
      <alignment horizontal="right"/>
    </xf>
    <xf numFmtId="0" fontId="4" fillId="2" borderId="39" xfId="0" applyFont="1" applyFill="1" applyBorder="1" applyAlignment="1">
      <alignment horizontal="right"/>
    </xf>
    <xf numFmtId="0" fontId="0" fillId="2" borderId="33" xfId="0" applyFill="1" applyBorder="1" applyAlignment="1">
      <alignment horizontal="right"/>
    </xf>
    <xf numFmtId="0" fontId="7" fillId="0" borderId="0" xfId="0" applyFont="1" applyAlignment="1">
      <alignment horizontal="right"/>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puurmanipp@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tabSelected="1" workbookViewId="0">
      <selection activeCell="A28" sqref="A28"/>
    </sheetView>
  </sheetViews>
  <sheetFormatPr defaultRowHeight="14"/>
  <cols>
    <col min="1" max="1" width="36.1640625" customWidth="1"/>
    <col min="2" max="2" width="22.4140625" customWidth="1"/>
    <col min="3" max="3" width="31.4140625" customWidth="1"/>
    <col min="4" max="4" width="26.75" customWidth="1"/>
    <col min="5" max="5" width="10.4140625" customWidth="1"/>
    <col min="6" max="6" width="15.75" customWidth="1"/>
    <col min="7" max="7" width="12.5" customWidth="1"/>
  </cols>
  <sheetData>
    <row r="1" spans="1:4" ht="51" customHeight="1">
      <c r="A1" s="40" t="s">
        <v>22</v>
      </c>
      <c r="B1" s="40"/>
      <c r="C1" s="40"/>
      <c r="D1" s="40"/>
    </row>
    <row r="2" spans="1:4" ht="14.5" customHeight="1">
      <c r="A2" s="14"/>
      <c r="B2" s="14"/>
      <c r="C2" s="14"/>
      <c r="D2" s="14"/>
    </row>
    <row r="3" spans="1:4" ht="14.5" customHeight="1">
      <c r="A3" s="45" t="s">
        <v>34</v>
      </c>
      <c r="B3" s="45"/>
      <c r="C3" s="14"/>
      <c r="D3" s="14"/>
    </row>
    <row r="5" spans="1:4" ht="14.5" thickBot="1">
      <c r="A5" s="1" t="s">
        <v>0</v>
      </c>
    </row>
    <row r="6" spans="1:4">
      <c r="A6" s="11" t="s">
        <v>1</v>
      </c>
      <c r="B6" s="54"/>
      <c r="C6" s="55"/>
      <c r="D6" s="56"/>
    </row>
    <row r="7" spans="1:4">
      <c r="A7" s="12" t="s">
        <v>2</v>
      </c>
      <c r="B7" s="57"/>
      <c r="C7" s="58"/>
      <c r="D7" s="59"/>
    </row>
    <row r="8" spans="1:4">
      <c r="A8" s="12" t="s">
        <v>3</v>
      </c>
      <c r="B8" s="57"/>
      <c r="C8" s="58"/>
      <c r="D8" s="59"/>
    </row>
    <row r="9" spans="1:4" ht="14.5" thickBot="1">
      <c r="A9" s="13" t="s">
        <v>4</v>
      </c>
      <c r="B9" s="51"/>
      <c r="C9" s="52"/>
      <c r="D9" s="53"/>
    </row>
    <row r="11" spans="1:4" ht="14.5" thickBot="1">
      <c r="A11" s="1" t="s">
        <v>5</v>
      </c>
    </row>
    <row r="12" spans="1:4">
      <c r="A12" s="5" t="s">
        <v>6</v>
      </c>
      <c r="B12" s="26">
        <v>45891</v>
      </c>
      <c r="C12" s="6" t="s">
        <v>7</v>
      </c>
      <c r="D12" s="26">
        <v>46022</v>
      </c>
    </row>
    <row r="13" spans="1:4">
      <c r="A13" s="7" t="s">
        <v>35</v>
      </c>
      <c r="B13" s="62" t="s">
        <v>56</v>
      </c>
      <c r="C13" s="63"/>
      <c r="D13" s="64"/>
    </row>
    <row r="14" spans="1:4">
      <c r="A14" s="8" t="s">
        <v>8</v>
      </c>
      <c r="B14" s="27">
        <v>80366146</v>
      </c>
      <c r="C14" s="4" t="s">
        <v>38</v>
      </c>
      <c r="D14" s="37" t="s">
        <v>57</v>
      </c>
    </row>
    <row r="15" spans="1:4">
      <c r="A15" s="7" t="s">
        <v>9</v>
      </c>
      <c r="B15" s="62" t="s">
        <v>58</v>
      </c>
      <c r="C15" s="63"/>
      <c r="D15" s="64"/>
    </row>
    <row r="16" spans="1:4">
      <c r="A16" s="7" t="s">
        <v>10</v>
      </c>
      <c r="B16" s="62" t="s">
        <v>59</v>
      </c>
      <c r="C16" s="63"/>
      <c r="D16" s="64"/>
    </row>
    <row r="17" spans="1:4" ht="14.5" thickBot="1">
      <c r="A17" s="9" t="s">
        <v>17</v>
      </c>
      <c r="B17" s="38">
        <v>37253421402</v>
      </c>
      <c r="C17" s="10" t="s">
        <v>11</v>
      </c>
      <c r="D17" s="39" t="s">
        <v>60</v>
      </c>
    </row>
    <row r="20" spans="1:4" ht="14.5" thickBot="1">
      <c r="A20" s="2" t="s">
        <v>24</v>
      </c>
    </row>
    <row r="21" spans="1:4" ht="25.5" customHeight="1">
      <c r="A21" s="46" t="s">
        <v>37</v>
      </c>
      <c r="B21" s="47"/>
      <c r="C21" s="47"/>
      <c r="D21" s="48"/>
    </row>
    <row r="22" spans="1:4" ht="20" customHeight="1" thickBot="1">
      <c r="A22" s="76" t="s">
        <v>55</v>
      </c>
      <c r="B22" s="77"/>
      <c r="C22" s="77"/>
      <c r="D22" s="78"/>
    </row>
    <row r="23" spans="1:4" ht="14.5" thickBot="1"/>
    <row r="24" spans="1:4" ht="39" customHeight="1">
      <c r="A24" s="46" t="s">
        <v>36</v>
      </c>
      <c r="B24" s="47"/>
      <c r="C24" s="47"/>
      <c r="D24" s="48"/>
    </row>
    <row r="25" spans="1:4" ht="116.5" customHeight="1">
      <c r="A25" s="60" t="s">
        <v>67</v>
      </c>
      <c r="B25" s="60"/>
      <c r="C25" s="60"/>
      <c r="D25" s="61"/>
    </row>
    <row r="26" spans="1:4" ht="14.5" thickBot="1">
      <c r="A26" s="20"/>
      <c r="B26" s="20"/>
      <c r="C26" s="20"/>
      <c r="D26" s="20"/>
    </row>
    <row r="27" spans="1:4" ht="14.5" thickBot="1">
      <c r="A27" s="46" t="s">
        <v>28</v>
      </c>
      <c r="B27" s="47"/>
      <c r="C27" s="47"/>
      <c r="D27" s="48"/>
    </row>
    <row r="28" spans="1:4" ht="32.5" customHeight="1">
      <c r="A28" s="21" t="s">
        <v>30</v>
      </c>
      <c r="B28" s="49" t="s">
        <v>29</v>
      </c>
      <c r="C28" s="49"/>
      <c r="D28" s="50"/>
    </row>
    <row r="29" spans="1:4">
      <c r="A29" s="35">
        <v>45870</v>
      </c>
      <c r="B29" s="69" t="s">
        <v>47</v>
      </c>
      <c r="C29" s="69"/>
      <c r="D29" s="72"/>
    </row>
    <row r="30" spans="1:4">
      <c r="A30" s="35">
        <v>45901</v>
      </c>
      <c r="B30" s="69" t="s">
        <v>48</v>
      </c>
      <c r="C30" s="69"/>
      <c r="D30" s="72"/>
    </row>
    <row r="31" spans="1:4">
      <c r="A31" s="35" t="s">
        <v>49</v>
      </c>
      <c r="B31" s="69" t="s">
        <v>50</v>
      </c>
      <c r="C31" s="69"/>
      <c r="D31" s="72"/>
    </row>
    <row r="32" spans="1:4">
      <c r="A32" s="35">
        <v>45962</v>
      </c>
      <c r="B32" s="69" t="s">
        <v>51</v>
      </c>
      <c r="C32" s="69"/>
      <c r="D32" s="72"/>
    </row>
    <row r="33" spans="1:9">
      <c r="A33" s="28" t="s">
        <v>68</v>
      </c>
      <c r="B33" s="73" t="s">
        <v>52</v>
      </c>
      <c r="C33" s="74"/>
      <c r="D33" s="75"/>
    </row>
    <row r="34" spans="1:9">
      <c r="A34" s="36" t="s">
        <v>53</v>
      </c>
      <c r="B34" s="73" t="s">
        <v>54</v>
      </c>
      <c r="C34" s="74"/>
      <c r="D34" s="75"/>
    </row>
    <row r="36" spans="1:9">
      <c r="A36" s="2" t="s">
        <v>12</v>
      </c>
    </row>
    <row r="37" spans="1:9" ht="32.5" customHeight="1" thickBot="1">
      <c r="A37" s="81" t="s">
        <v>25</v>
      </c>
      <c r="B37" s="81"/>
      <c r="C37" s="81"/>
      <c r="D37" s="81"/>
      <c r="E37" s="81"/>
      <c r="F37" s="81"/>
      <c r="G37" s="81"/>
    </row>
    <row r="38" spans="1:9" ht="70.5" customHeight="1" thickBot="1">
      <c r="A38" s="15" t="s">
        <v>13</v>
      </c>
      <c r="B38" s="16" t="s">
        <v>16</v>
      </c>
      <c r="C38" s="16" t="s">
        <v>21</v>
      </c>
      <c r="D38" s="16" t="s">
        <v>20</v>
      </c>
      <c r="E38" s="17" t="s">
        <v>14</v>
      </c>
      <c r="F38" s="17" t="s">
        <v>31</v>
      </c>
      <c r="G38" s="18" t="s">
        <v>15</v>
      </c>
    </row>
    <row r="39" spans="1:9">
      <c r="A39" s="30" t="s">
        <v>44</v>
      </c>
      <c r="B39" s="31">
        <v>2653.6</v>
      </c>
      <c r="C39" s="31"/>
      <c r="D39" s="31"/>
      <c r="E39" s="22">
        <f>D39/1.24+C39/1.22+B39</f>
        <v>2653.6</v>
      </c>
      <c r="F39" s="25">
        <f>E39-G39</f>
        <v>265.36000000000013</v>
      </c>
      <c r="G39" s="24">
        <f>E39-E39*0.1</f>
        <v>2388.2399999999998</v>
      </c>
      <c r="I39">
        <f>E39*0.1</f>
        <v>265.36</v>
      </c>
    </row>
    <row r="40" spans="1:9" ht="14.5" thickBot="1">
      <c r="A40" s="29" t="s">
        <v>45</v>
      </c>
      <c r="B40" s="27">
        <v>15449.16</v>
      </c>
      <c r="C40" s="27"/>
      <c r="D40" s="27"/>
      <c r="E40" s="23">
        <f t="shared" ref="E40" si="0">D40/1.24+C40/1.22+B40</f>
        <v>15449.16</v>
      </c>
      <c r="F40" s="25">
        <f t="shared" ref="F40" si="1">E40-G40</f>
        <v>1544.9160000000011</v>
      </c>
      <c r="G40" s="24">
        <f t="shared" ref="G40" si="2">E40-E40*0.1</f>
        <v>13904.243999999999</v>
      </c>
    </row>
    <row r="41" spans="1:9" s="3" customFormat="1" ht="31" customHeight="1" thickBot="1">
      <c r="A41" s="19" t="s">
        <v>23</v>
      </c>
      <c r="B41" s="33">
        <f t="shared" ref="B41:G41" si="3">SUM(B39:B40)</f>
        <v>18102.759999999998</v>
      </c>
      <c r="C41" s="33">
        <f t="shared" si="3"/>
        <v>0</v>
      </c>
      <c r="D41" s="33">
        <f t="shared" si="3"/>
        <v>0</v>
      </c>
      <c r="E41" s="34">
        <f t="shared" si="3"/>
        <v>18102.759999999998</v>
      </c>
      <c r="F41" s="34">
        <f t="shared" si="3"/>
        <v>1810.2760000000012</v>
      </c>
      <c r="G41" s="32">
        <f t="shared" si="3"/>
        <v>16292.483999999999</v>
      </c>
    </row>
    <row r="42" spans="1:9" s="3" customFormat="1" ht="16" customHeight="1" thickBot="1">
      <c r="A42" s="65" t="s">
        <v>43</v>
      </c>
      <c r="B42" s="66"/>
      <c r="C42" s="66"/>
      <c r="D42" s="66"/>
      <c r="E42" s="67"/>
      <c r="F42" s="87"/>
      <c r="G42" s="88"/>
    </row>
    <row r="43" spans="1:9" s="3" customFormat="1" ht="14.5" thickBot="1">
      <c r="A43" s="79" t="s">
        <v>42</v>
      </c>
      <c r="B43" s="80"/>
      <c r="C43" s="80"/>
      <c r="D43" s="80"/>
      <c r="E43" s="80"/>
      <c r="F43" s="85">
        <f>G41-F42</f>
        <v>16292.483999999999</v>
      </c>
      <c r="G43" s="86"/>
    </row>
    <row r="44" spans="1:9" ht="14.5" thickBot="1"/>
    <row r="45" spans="1:9" ht="70.5" thickBot="1">
      <c r="A45" s="19" t="s">
        <v>33</v>
      </c>
      <c r="B45" s="82" t="s">
        <v>46</v>
      </c>
      <c r="C45" s="82"/>
      <c r="D45" s="82"/>
      <c r="E45" s="83"/>
    </row>
    <row r="47" spans="1:9" ht="26" customHeight="1" thickBot="1">
      <c r="A47" s="84" t="s">
        <v>41</v>
      </c>
      <c r="B47" s="84"/>
      <c r="C47" s="84"/>
      <c r="D47" s="84"/>
      <c r="E47" s="84"/>
    </row>
    <row r="48" spans="1:9" ht="30.65" customHeight="1">
      <c r="A48" s="43" t="s">
        <v>13</v>
      </c>
      <c r="B48" s="44"/>
      <c r="C48" s="41" t="s">
        <v>18</v>
      </c>
      <c r="D48" s="41"/>
      <c r="E48" s="42"/>
    </row>
    <row r="49" spans="1:5" ht="32" customHeight="1">
      <c r="A49" s="68" t="s">
        <v>44</v>
      </c>
      <c r="B49" s="69"/>
      <c r="C49" s="70" t="s">
        <v>61</v>
      </c>
      <c r="D49" s="70"/>
      <c r="E49" s="71"/>
    </row>
    <row r="50" spans="1:5" ht="46" customHeight="1">
      <c r="A50" s="68" t="s">
        <v>44</v>
      </c>
      <c r="B50" s="69"/>
      <c r="C50" s="70" t="s">
        <v>62</v>
      </c>
      <c r="D50" s="70"/>
      <c r="E50" s="71"/>
    </row>
    <row r="51" spans="1:5" ht="44.5" customHeight="1">
      <c r="A51" s="68" t="s">
        <v>44</v>
      </c>
      <c r="B51" s="69"/>
      <c r="C51" s="70" t="s">
        <v>63</v>
      </c>
      <c r="D51" s="70"/>
      <c r="E51" s="71"/>
    </row>
    <row r="52" spans="1:5" ht="58" customHeight="1">
      <c r="A52" s="68" t="s">
        <v>64</v>
      </c>
      <c r="B52" s="69"/>
      <c r="C52" s="70" t="s">
        <v>65</v>
      </c>
      <c r="D52" s="70"/>
      <c r="E52" s="71"/>
    </row>
    <row r="53" spans="1:5" ht="52" customHeight="1">
      <c r="A53" s="68" t="s">
        <v>64</v>
      </c>
      <c r="B53" s="69"/>
      <c r="C53" s="70" t="s">
        <v>66</v>
      </c>
      <c r="D53" s="70"/>
      <c r="E53" s="71"/>
    </row>
    <row r="55" spans="1:5">
      <c r="A55" s="3" t="s">
        <v>32</v>
      </c>
    </row>
    <row r="56" spans="1:5">
      <c r="A56" s="3" t="s">
        <v>26</v>
      </c>
    </row>
    <row r="57" spans="1:5">
      <c r="A57" s="3" t="s">
        <v>27</v>
      </c>
    </row>
    <row r="58" spans="1:5">
      <c r="A58" s="3" t="s">
        <v>39</v>
      </c>
    </row>
    <row r="59" spans="1:5">
      <c r="A59" s="3" t="s">
        <v>40</v>
      </c>
    </row>
    <row r="61" spans="1:5">
      <c r="A61" s="2" t="s">
        <v>10</v>
      </c>
      <c r="B61" s="89" t="s">
        <v>59</v>
      </c>
      <c r="C61" s="89"/>
    </row>
    <row r="62" spans="1:5">
      <c r="B62" s="90" t="s">
        <v>19</v>
      </c>
      <c r="C62" s="90"/>
    </row>
  </sheetData>
  <mergeCells count="42">
    <mergeCell ref="A51:B51"/>
    <mergeCell ref="C51:E51"/>
    <mergeCell ref="B61:C61"/>
    <mergeCell ref="B62:C62"/>
    <mergeCell ref="A52:B52"/>
    <mergeCell ref="C52:E52"/>
    <mergeCell ref="A53:B53"/>
    <mergeCell ref="C53:E53"/>
    <mergeCell ref="A50:B50"/>
    <mergeCell ref="C50:E50"/>
    <mergeCell ref="A37:G37"/>
    <mergeCell ref="B45:E45"/>
    <mergeCell ref="A47:E47"/>
    <mergeCell ref="F43:G43"/>
    <mergeCell ref="F42:G42"/>
    <mergeCell ref="A21:D21"/>
    <mergeCell ref="A49:B49"/>
    <mergeCell ref="C49:E49"/>
    <mergeCell ref="B29:D29"/>
    <mergeCell ref="B30:D30"/>
    <mergeCell ref="B31:D31"/>
    <mergeCell ref="B32:D32"/>
    <mergeCell ref="B33:D33"/>
    <mergeCell ref="B34:D34"/>
    <mergeCell ref="A22:D22"/>
    <mergeCell ref="A43:E43"/>
    <mergeCell ref="A1:D1"/>
    <mergeCell ref="C48:E48"/>
    <mergeCell ref="A48:B48"/>
    <mergeCell ref="A3:B3"/>
    <mergeCell ref="A27:D27"/>
    <mergeCell ref="B28:D28"/>
    <mergeCell ref="B9:D9"/>
    <mergeCell ref="B6:D6"/>
    <mergeCell ref="B7:D7"/>
    <mergeCell ref="B8:D8"/>
    <mergeCell ref="A25:D25"/>
    <mergeCell ref="B13:D13"/>
    <mergeCell ref="B15:D15"/>
    <mergeCell ref="B16:D16"/>
    <mergeCell ref="A24:D24"/>
    <mergeCell ref="A42:E42"/>
  </mergeCells>
  <hyperlinks>
    <hyperlink ref="D17"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kasutaja</cp:lastModifiedBy>
  <dcterms:created xsi:type="dcterms:W3CDTF">2025-08-12T06:56:37Z</dcterms:created>
  <dcterms:modified xsi:type="dcterms:W3CDTF">2025-09-26T05:41:15Z</dcterms:modified>
</cp:coreProperties>
</file>